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aiyer.j\Desktop\F\Content\Discount Rate and Valuation\"/>
    </mc:Choice>
  </mc:AlternateContent>
  <xr:revisionPtr revIDLastSave="0" documentId="13_ncr:1_{2F9C62A1-E7CF-478A-9063-480E3765CC2B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Discount Rate in Valu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Q9" i="1"/>
  <c r="Q10" i="1"/>
  <c r="Q11" i="1"/>
  <c r="Q12" i="1"/>
  <c r="Q13" i="1"/>
  <c r="Q14" i="1"/>
  <c r="Q15" i="1"/>
  <c r="Q16" i="1"/>
  <c r="Q17" i="1"/>
  <c r="R8" i="1"/>
  <c r="Q8" i="1"/>
  <c r="D12" i="1"/>
  <c r="E12" i="1"/>
  <c r="F12" i="1"/>
  <c r="G12" i="1"/>
  <c r="H12" i="1"/>
  <c r="I12" i="1"/>
  <c r="J12" i="1"/>
  <c r="K12" i="1"/>
  <c r="L12" i="1"/>
  <c r="C12" i="1"/>
  <c r="D10" i="1"/>
  <c r="E10" i="1"/>
  <c r="F10" i="1"/>
  <c r="G10" i="1"/>
  <c r="H10" i="1"/>
  <c r="I10" i="1"/>
  <c r="J10" i="1"/>
  <c r="K10" i="1"/>
  <c r="L10" i="1"/>
  <c r="C10" i="1"/>
  <c r="L9" i="1"/>
  <c r="E8" i="1"/>
  <c r="F8" i="1" s="1"/>
  <c r="G8" i="1" s="1"/>
  <c r="H8" i="1" s="1"/>
  <c r="I8" i="1" s="1"/>
  <c r="J8" i="1" s="1"/>
  <c r="K8" i="1" s="1"/>
  <c r="L8" i="1" s="1"/>
  <c r="D8" i="1"/>
  <c r="C14" i="1" l="1"/>
  <c r="P4" i="1" s="1"/>
</calcChain>
</file>

<file path=xl/sharedStrings.xml><?xml version="1.0" encoding="utf-8"?>
<sst xmlns="http://schemas.openxmlformats.org/spreadsheetml/2006/main" count="22" uniqueCount="21">
  <si>
    <t>@ feasibility.pro</t>
  </si>
  <si>
    <t xml:space="preserve">Discount Rate in Property Valuation </t>
  </si>
  <si>
    <t>Net Operating Income</t>
  </si>
  <si>
    <t>YEAR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</si>
  <si>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</si>
  <si>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</si>
  <si>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</si>
  <si>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</si>
  <si>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</si>
  <si>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</si>
  <si>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</si>
  <si>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</si>
  <si>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</si>
  <si>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</si>
  <si>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Terminal Value (@8% Cap Rate)</t>
  </si>
  <si>
    <t>Net Cash Flow</t>
  </si>
  <si>
    <t>Present Value @ 10%</t>
  </si>
  <si>
    <t>Value</t>
  </si>
  <si>
    <t>Discount Rate</t>
  </si>
  <si>
    <t>Var</t>
  </si>
  <si>
    <t>%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</si>
</sst>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quotePrefix="1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2" borderId="5" xfId="1" applyNumberFormat="1" applyFont="1" applyFill="1" applyBorder="1"/>
    <xf numFmtId="164" fontId="0" fillId="2" borderId="6" xfId="1" applyNumberFormat="1" applyFont="1" applyFill="1" applyBorder="1"/>
    <xf numFmtId="164" fontId="0" fillId="4" borderId="5" xfId="1" applyNumberFormat="1" applyFont="1" applyFill="1" applyBorder="1"/>
    <xf numFmtId="0" fontId="2" fillId="4" borderId="4" xfId="0" applyFont="1" applyFill="1" applyBorder="1"/>
    <xf numFmtId="164" fontId="2" fillId="4" borderId="5" xfId="1" applyNumberFormat="1" applyFont="1" applyFill="1" applyBorder="1"/>
    <xf numFmtId="9" fontId="0" fillId="2" borderId="0" xfId="2" applyFont="1" applyFill="1" applyAlignment="1">
      <alignment horizontal="center"/>
    </xf>
    <xf numFmtId="164" fontId="0" fillId="2" borderId="0" xfId="1" applyNumberFormat="1" applyFont="1" applyFill="1"/>
    <xf numFmtId="164" fontId="0" fillId="2" borderId="0" xfId="0" applyNumberFormat="1" applyFill="1"/>
    <xf numFmtId="10" fontId="0" fillId="2" borderId="0" xfId="2" applyNumberFormat="1" applyFont="1" applyFill="1"/>
    <xf numFmtId="0" fontId="0" fillId="5" borderId="0" xfId="0" applyFill="1"/>
    <xf numFmtId="9" fontId="0" fillId="5" borderId="0" xfId="0" applyNumberFormat="1" applyFill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2154228296917"/>
          <c:y val="3.6350569366487895E-2"/>
          <c:w val="0.87840311702522667"/>
          <c:h val="0.78785058328742896"/>
        </c:manualLayout>
      </c:layout>
      <c:lineChart>
        <c:grouping val="standard"/>
        <c:varyColors val="0"/>
        <c:ser>
          <c:idx val="1"/>
          <c:order val="0"/>
          <c:tx>
            <c:strRef>
              <c:f>'Discount Rate in Valuation'!$P$6</c:f>
              <c:strCache>
                <c:ptCount val="1"/>
                <c:pt idx="0">
                  <c:v>Value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'Discount Rate in Valuation'!$O$7:$O$17</c:f>
              <c:numCache>
                <c:formatCode>0%</c:formatCode>
                <c:ptCount val="11"/>
                <c:pt idx="0">
                  <c:v>0.05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0.09</c:v>
                </c:pt>
                <c:pt idx="5">
                  <c:v>0.1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</c:numCache>
            </c:numRef>
          </c:cat>
          <c:val>
            <c:numRef>
              <c:f>'Discount Rate in Valuation'!$P$7:$P$17</c:f>
              <c:numCache>
                <c:formatCode>_(* #,##0_);_(* \(#,##0\);_(* "-"??_);_(@_)</c:formatCode>
                <c:ptCount val="11"/>
                <c:pt idx="0">
                  <c:v>1972715.3373219988</c:v>
                </c:pt>
                <c:pt idx="1">
                  <c:v>1835705.6750771163</c:v>
                </c:pt>
                <c:pt idx="2">
                  <c:v>1710893.450222624</c:v>
                </c:pt>
                <c:pt idx="3">
                  <c:v>1597046.8011370194</c:v>
                </c:pt>
                <c:pt idx="4">
                  <c:v>1493070.2328221314</c:v>
                </c:pt>
                <c:pt idx="5">
                  <c:v>1397988.3293701415</c:v>
                </c:pt>
                <c:pt idx="6">
                  <c:v>1310931.5455786511</c:v>
                </c:pt>
                <c:pt idx="7">
                  <c:v>1231123.7959375444</c:v>
                </c:pt>
                <c:pt idx="8">
                  <c:v>1157871.5995464798</c:v>
                </c:pt>
                <c:pt idx="9">
                  <c:v>1090554.5737838631</c:v>
                </c:pt>
                <c:pt idx="10">
                  <c:v>1028617.0986956055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A-4B20-AF0B-8D4FEBA2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182063"/>
        <c:axId val="379955247"/>
      </c:lineChart>
      <c:catAx>
        <c:axId val="354182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955247"/>
        <c:crosses val="autoZero"/>
        <c:auto val="1"/>
        <c:lblAlgn val="ctr"/>
        <c:lblOffset val="100"/>
        <c:noMultiLvlLbl val="0"/>
      </c:catAx>
      <c:valAx>
        <c:axId val="37995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18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24848</xdr:colOff>
      <xdr:row>15</xdr:row>
      <xdr:rowOff>165651</xdr:rowOff>
    </xdr:from>
    <xdr:to>
      <xdr:col>12</xdr:col>
      <xdr:colOff>107674</xdr:colOff>
      <xdr:row>36</xdr:row>
      <xdr:rowOff>8282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705E83-FF59-C088-2B2D-D524C5081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47670</xdr:colOff>
      <xdr:row>21</xdr:row>
      <xdr:rowOff>167680</xdr:rowOff>
    </xdr:from>
    <xdr:ext cx="264560" cy="50898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1C82E-8E9B-79FC-6EE5-0927FC9E0B90}"/>
            </a:ext>
          </a:extLst>
        </xdr:cNvPr>
        <xdr:cNvSpPr txBox="1"/>
      </xdr:nvSpPr>
      <xdr:spPr>
        <a:xfrm rot="16200000">
          <a:off x="538370" y="4290393"/>
          <a:ext cx="508985" cy="26456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Value</a:t>
          </a:r>
        </a:p>
      </xdr:txBody>
    </xdr:sp>
    <xdr:clientData/>
  </xdr:oneCellAnchor>
  <xdr:oneCellAnchor>
    <xdr:from>
      <xdr:col>4</xdr:col>
      <xdr:colOff>474135</xdr:colOff>
      <xdr:row>34</xdr:row>
      <xdr:rowOff>55952</xdr:rowOff>
    </xdr:from>
    <xdr:ext cx="982064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5D2284-A408-4BAC-B5EF-741ABDA004A3}"/>
            </a:ext>
          </a:extLst>
        </xdr:cNvPr>
        <xdr:cNvSpPr txBox="1"/>
      </xdr:nvSpPr>
      <xdr:spPr>
        <a:xfrm>
          <a:off x="4706548" y="6532952"/>
          <a:ext cx="982064" cy="26456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Discount Rate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zoomScale="115" zoomScaleNormal="115" workbookViewId="0">
      <selection activeCell="L12" sqref="L12"/>
    </sheetView>
  </sheetViews>
  <sheetFormatPr defaultRowHeight="15" x14ac:dyDescent="0.25"/>
  <cols>
    <col min="1" max="1" width="9.140625" style="1"/>
    <col min="2" max="2" width="33.5703125" style="1" bestFit="1" customWidth="1"/>
    <col min="3" max="3" width="11.140625" style="1" bestFit="1" customWidth="1"/>
    <col min="4" max="11" width="9.5703125" style="1" bestFit="1" customWidth="1"/>
    <col min="12" max="12" width="11.140625" style="1" bestFit="1" customWidth="1"/>
    <col min="13" max="14" width="9.140625" style="1"/>
    <col min="15" max="15" width="13.28515625" style="1" bestFit="1" customWidth="1"/>
    <col min="16" max="16" width="14" style="1" bestFit="1" customWidth="1"/>
    <col min="17" max="17" width="10.140625" style="1" bestFit="1" customWidth="1"/>
    <col min="18" max="16384" width="9.140625" style="1"/>
  </cols>
  <sheetData>
    <row r="1" spans="1:18" s="2" customFormat="1" x14ac:dyDescent="0.25">
      <c r="A1" s="3"/>
      <c r="B1" s="3" t="s">
        <v>0</v>
      </c>
    </row>
    <row r="3" spans="1:18" x14ac:dyDescent="0.25">
      <c r="B3" s="23" t="s">
        <v>1</v>
      </c>
      <c r="C3" s="24">
        <v>0.1</v>
      </c>
    </row>
    <row r="4" spans="1:18" x14ac:dyDescent="0.25">
      <c r="P4" s="21">
        <f>C14</f>
        <v>1397988.3293701415</v>
      </c>
    </row>
    <row r="5" spans="1:18" x14ac:dyDescent="0.25"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18" x14ac:dyDescent="0.25">
      <c r="O6" s="25" t="s">
        <v>18</v>
      </c>
      <c r="P6" s="26" t="s">
        <v>17</v>
      </c>
      <c r="Q6" s="27" t="s">
        <v>19</v>
      </c>
      <c r="R6" s="27" t="s">
        <v>20</v>
      </c>
    </row>
    <row r="7" spans="1:18" x14ac:dyDescent="0.25">
      <c r="B7" s="11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11</v>
      </c>
      <c r="K7" s="12" t="s">
        <v>12</v>
      </c>
      <c r="L7" s="13" t="s">
        <v>13</v>
      </c>
      <c r="O7" s="19">
        <v>0.05</v>
      </c>
      <c r="P7" s="20">
        <v>1972715.3373219988</v>
      </c>
    </row>
    <row r="8" spans="1:18" x14ac:dyDescent="0.25">
      <c r="B8" s="4" t="s">
        <v>2</v>
      </c>
      <c r="C8" s="14">
        <v>120000</v>
      </c>
      <c r="D8" s="14">
        <f>C8*1.01</f>
        <v>121200</v>
      </c>
      <c r="E8" s="14">
        <f t="shared" ref="E8:L8" si="0">D8*1.01</f>
        <v>122412</v>
      </c>
      <c r="F8" s="14">
        <f t="shared" si="0"/>
        <v>123636.12</v>
      </c>
      <c r="G8" s="14">
        <f t="shared" si="0"/>
        <v>124872.48119999999</v>
      </c>
      <c r="H8" s="14">
        <f t="shared" si="0"/>
        <v>126121.206012</v>
      </c>
      <c r="I8" s="14">
        <f t="shared" si="0"/>
        <v>127382.41807212</v>
      </c>
      <c r="J8" s="14">
        <f t="shared" si="0"/>
        <v>128656.2422528412</v>
      </c>
      <c r="K8" s="14">
        <f t="shared" si="0"/>
        <v>129942.80467536961</v>
      </c>
      <c r="L8" s="14">
        <f t="shared" si="0"/>
        <v>131242.2327221233</v>
      </c>
      <c r="O8" s="19">
        <v>0.06</v>
      </c>
      <c r="P8" s="20">
        <v>1835705.6750771163</v>
      </c>
      <c r="Q8" s="21">
        <f>P8-P7</f>
        <v>-137009.66224488243</v>
      </c>
      <c r="R8" s="22">
        <f>Q8/P7</f>
        <v>-6.9452322721267959E-2</v>
      </c>
    </row>
    <row r="9" spans="1:18" x14ac:dyDescent="0.25">
      <c r="B9" s="4" t="s">
        <v>14</v>
      </c>
      <c r="C9" s="14"/>
      <c r="D9" s="14"/>
      <c r="E9" s="14"/>
      <c r="F9" s="14"/>
      <c r="G9" s="14"/>
      <c r="H9" s="14"/>
      <c r="I9" s="14"/>
      <c r="J9" s="14"/>
      <c r="K9" s="14"/>
      <c r="L9" s="15">
        <f>L8/0.08</f>
        <v>1640527.9090265413</v>
      </c>
      <c r="O9" s="19">
        <v>7.0000000000000007E-2</v>
      </c>
      <c r="P9" s="20">
        <v>1710893.450222624</v>
      </c>
      <c r="Q9" s="21">
        <f t="shared" ref="Q9:Q17" si="1">P9-P8</f>
        <v>-124812.22485449235</v>
      </c>
      <c r="R9" s="22">
        <f t="shared" ref="R9:R17" si="2">Q9/P8</f>
        <v>-6.7991414173325521E-2</v>
      </c>
    </row>
    <row r="10" spans="1:18" x14ac:dyDescent="0.25">
      <c r="B10" s="17" t="s">
        <v>15</v>
      </c>
      <c r="C10" s="18">
        <f>C9+C8</f>
        <v>120000</v>
      </c>
      <c r="D10" s="18">
        <f t="shared" ref="D10:L10" si="3">D9+D8</f>
        <v>121200</v>
      </c>
      <c r="E10" s="18">
        <f t="shared" si="3"/>
        <v>122412</v>
      </c>
      <c r="F10" s="18">
        <f t="shared" si="3"/>
        <v>123636.12</v>
      </c>
      <c r="G10" s="18">
        <f t="shared" si="3"/>
        <v>124872.48119999999</v>
      </c>
      <c r="H10" s="18">
        <f t="shared" si="3"/>
        <v>126121.206012</v>
      </c>
      <c r="I10" s="18">
        <f t="shared" si="3"/>
        <v>127382.41807212</v>
      </c>
      <c r="J10" s="18">
        <f t="shared" si="3"/>
        <v>128656.2422528412</v>
      </c>
      <c r="K10" s="18">
        <f t="shared" si="3"/>
        <v>129942.80467536961</v>
      </c>
      <c r="L10" s="18">
        <f t="shared" si="3"/>
        <v>1771770.1417486647</v>
      </c>
      <c r="O10" s="19">
        <v>0.08</v>
      </c>
      <c r="P10" s="20">
        <v>1597046.8011370194</v>
      </c>
      <c r="Q10" s="21">
        <f t="shared" si="1"/>
        <v>-113846.64908560459</v>
      </c>
      <c r="R10" s="22">
        <f t="shared" si="2"/>
        <v>-6.6542220423364579E-2</v>
      </c>
    </row>
    <row r="11" spans="1:18" x14ac:dyDescent="0.25">
      <c r="B11" s="4"/>
      <c r="C11" s="14"/>
      <c r="D11" s="14"/>
      <c r="E11" s="14"/>
      <c r="F11" s="14"/>
      <c r="G11" s="14"/>
      <c r="H11" s="14"/>
      <c r="I11" s="14"/>
      <c r="J11" s="14"/>
      <c r="K11" s="14"/>
      <c r="L11" s="15"/>
      <c r="O11" s="19">
        <v>0.09</v>
      </c>
      <c r="P11" s="20">
        <v>1493070.2328221314</v>
      </c>
      <c r="Q11" s="21">
        <f t="shared" si="1"/>
        <v>-103976.56831488805</v>
      </c>
      <c r="R11" s="22">
        <f t="shared" si="2"/>
        <v>-6.5105523670854107E-2</v>
      </c>
    </row>
    <row r="12" spans="1:18" x14ac:dyDescent="0.25">
      <c r="B12" s="10" t="s">
        <v>16</v>
      </c>
      <c r="C12" s="16">
        <f>C10/(1+$C$3)^C5</f>
        <v>109090.90909090909</v>
      </c>
      <c r="D12" s="16">
        <f t="shared" ref="D12:L12" si="4">D10/(1+$C$3)^D5</f>
        <v>100165.28925619833</v>
      </c>
      <c r="E12" s="16">
        <f t="shared" si="4"/>
        <v>91969.947407963904</v>
      </c>
      <c r="F12" s="16">
        <f t="shared" si="4"/>
        <v>84445.1335291305</v>
      </c>
      <c r="G12" s="16">
        <f t="shared" si="4"/>
        <v>77535.986240383456</v>
      </c>
      <c r="H12" s="16">
        <f t="shared" si="4"/>
        <v>71192.132820715706</v>
      </c>
      <c r="I12" s="16">
        <f t="shared" si="4"/>
        <v>65367.321953566228</v>
      </c>
      <c r="J12" s="16">
        <f t="shared" si="4"/>
        <v>60019.086521001729</v>
      </c>
      <c r="K12" s="16">
        <f t="shared" si="4"/>
        <v>55108.433987465214</v>
      </c>
      <c r="L12" s="16">
        <f t="shared" si="4"/>
        <v>683094.08856280742</v>
      </c>
      <c r="O12" s="19">
        <v>0.1</v>
      </c>
      <c r="P12" s="20">
        <v>1397988.3293701415</v>
      </c>
      <c r="Q12" s="21">
        <f t="shared" si="1"/>
        <v>-95081.903451989871</v>
      </c>
      <c r="R12" s="22">
        <f t="shared" si="2"/>
        <v>-6.3682137224228566E-2</v>
      </c>
    </row>
    <row r="13" spans="1:18" x14ac:dyDescent="0.25">
      <c r="B13" s="4"/>
      <c r="C13" s="14"/>
      <c r="D13" s="14"/>
      <c r="E13" s="14"/>
      <c r="F13" s="14"/>
      <c r="G13" s="14"/>
      <c r="H13" s="14"/>
      <c r="I13" s="14"/>
      <c r="J13" s="14"/>
      <c r="K13" s="14"/>
      <c r="L13" s="15"/>
      <c r="O13" s="19">
        <v>0.11</v>
      </c>
      <c r="P13" s="20">
        <v>1310931.5455786511</v>
      </c>
      <c r="Q13" s="21">
        <f t="shared" si="1"/>
        <v>-87056.783791490365</v>
      </c>
      <c r="R13" s="22">
        <f t="shared" si="2"/>
        <v>-6.2272897393008626E-2</v>
      </c>
    </row>
    <row r="14" spans="1:18" x14ac:dyDescent="0.25">
      <c r="B14" s="10" t="s">
        <v>17</v>
      </c>
      <c r="C14" s="16">
        <f>SUM(C12:L12)</f>
        <v>1397988.3293701415</v>
      </c>
      <c r="D14" s="14"/>
      <c r="E14" s="14"/>
      <c r="F14" s="14"/>
      <c r="G14" s="14"/>
      <c r="H14" s="14"/>
      <c r="I14" s="14"/>
      <c r="J14" s="14"/>
      <c r="K14" s="14"/>
      <c r="L14" s="15"/>
      <c r="O14" s="19">
        <v>0.12</v>
      </c>
      <c r="P14" s="20">
        <v>1231123.7959375444</v>
      </c>
      <c r="Q14" s="21">
        <f t="shared" si="1"/>
        <v>-79807.749641106697</v>
      </c>
      <c r="R14" s="22">
        <f t="shared" si="2"/>
        <v>-6.087865526638097E-2</v>
      </c>
    </row>
    <row r="15" spans="1:18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6"/>
      <c r="O15" s="19">
        <v>0.13</v>
      </c>
      <c r="P15" s="20">
        <v>1157871.5995464798</v>
      </c>
      <c r="Q15" s="21">
        <f t="shared" si="1"/>
        <v>-73252.196391064674</v>
      </c>
      <c r="R15" s="22">
        <f t="shared" si="2"/>
        <v>-5.9500268480539381E-2</v>
      </c>
    </row>
    <row r="16" spans="1:18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  <c r="L16" s="6"/>
      <c r="O16" s="19">
        <v>0.14000000000000001</v>
      </c>
      <c r="P16" s="20">
        <v>1090554.5737838631</v>
      </c>
      <c r="Q16" s="21">
        <f t="shared" si="1"/>
        <v>-67317.025762616657</v>
      </c>
      <c r="R16" s="22">
        <f t="shared" si="2"/>
        <v>-5.8138593078009414E-2</v>
      </c>
    </row>
    <row r="17" spans="2:18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6"/>
      <c r="O17" s="19">
        <v>0.15</v>
      </c>
      <c r="P17" s="20">
        <v>1028617.0986956055</v>
      </c>
      <c r="Q17" s="21">
        <f t="shared" si="1"/>
        <v>-61937.475088257575</v>
      </c>
      <c r="R17" s="22">
        <f t="shared" si="2"/>
        <v>-5.6794475560590293E-2</v>
      </c>
    </row>
    <row r="18" spans="2:18" x14ac:dyDescent="0.25">
      <c r="B18" s="4"/>
      <c r="E18" s="5"/>
      <c r="F18" s="5"/>
      <c r="G18" s="5"/>
      <c r="H18" s="5"/>
      <c r="I18" s="5"/>
      <c r="J18" s="5"/>
      <c r="K18" s="5"/>
      <c r="L18" s="6"/>
      <c r="O18" s="19"/>
    </row>
    <row r="19" spans="2:18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6"/>
      <c r="O19" s="19"/>
    </row>
    <row r="20" spans="2:18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6"/>
      <c r="O20" s="19"/>
    </row>
    <row r="21" spans="2:18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6"/>
      <c r="O21" s="19"/>
    </row>
    <row r="22" spans="2:18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6"/>
      <c r="O22" s="19"/>
    </row>
    <row r="23" spans="2:18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6"/>
      <c r="O23" s="19"/>
    </row>
    <row r="24" spans="2:18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6"/>
      <c r="O24" s="19"/>
    </row>
    <row r="25" spans="2:18" x14ac:dyDescent="0.25">
      <c r="B25" s="4"/>
      <c r="C25" s="5"/>
      <c r="D25" s="5"/>
      <c r="E25" s="5"/>
      <c r="F25" s="5"/>
      <c r="G25" s="5"/>
      <c r="H25" s="5"/>
      <c r="I25" s="5"/>
      <c r="J25" s="5"/>
      <c r="K25" s="5"/>
      <c r="L25" s="6"/>
      <c r="O25" s="19"/>
    </row>
    <row r="26" spans="2:18" x14ac:dyDescent="0.25"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O26" s="19"/>
    </row>
    <row r="27" spans="2:18" x14ac:dyDescent="0.25">
      <c r="O27" s="19"/>
    </row>
    <row r="28" spans="2:18" x14ac:dyDescent="0.25">
      <c r="O28" s="19"/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 Rate in 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 Jawaid</cp:lastModifiedBy>
  <dcterms:created xsi:type="dcterms:W3CDTF">2015-06-05T18:17:20Z</dcterms:created>
  <dcterms:modified xsi:type="dcterms:W3CDTF">2023-01-05T08:18:29Z</dcterms:modified>
</cp:coreProperties>
</file>